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N:\Ablagen\D62102-JC-LK-ES\04_Führung\06_Finanzen\01_VT\13_Wirtschaftlichkeitsanalysen\02_Wirtschaftlichkeitsanalysen\2026\00_Ausschreibung_BW Post_2027_2028\"/>
    </mc:Choice>
  </mc:AlternateContent>
  <xr:revisionPtr revIDLastSave="0" documentId="13_ncr:1_{850AD758-3753-4F74-856D-2ACC87471B9F}" xr6:coauthVersionLast="47" xr6:coauthVersionMax="47" xr10:uidLastSave="{00000000-0000-0000-0000-000000000000}"/>
  <bookViews>
    <workbookView xWindow="-120" yWindow="-120" windowWidth="51840" windowHeight="21120" tabRatio="500" xr2:uid="{00000000-000D-0000-FFFF-FFFF00000000}"/>
  </bookViews>
  <sheets>
    <sheet name="Preisblatt Teil 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17" i="1"/>
  <c r="L18" i="1"/>
  <c r="L19" i="1"/>
  <c r="L20" i="1"/>
  <c r="L8" i="1"/>
  <c r="E29" i="1"/>
  <c r="I20" i="1"/>
  <c r="F20" i="1"/>
  <c r="I19" i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K8" i="1" l="1"/>
  <c r="K14" i="1"/>
  <c r="M14" i="1" s="1"/>
  <c r="K11" i="1"/>
  <c r="M11" i="1" s="1"/>
  <c r="I22" i="1"/>
  <c r="K20" i="1"/>
  <c r="M20" i="1" s="1"/>
  <c r="K13" i="1"/>
  <c r="M13" i="1" s="1"/>
  <c r="K19" i="1"/>
  <c r="K12" i="1"/>
  <c r="M12" i="1" s="1"/>
  <c r="K18" i="1"/>
  <c r="K17" i="1"/>
  <c r="M17" i="1" s="1"/>
  <c r="K10" i="1"/>
  <c r="M10" i="1" s="1"/>
  <c r="K15" i="1"/>
  <c r="M15" i="1" s="1"/>
  <c r="K16" i="1"/>
  <c r="M16" i="1" s="1"/>
  <c r="F21" i="1"/>
  <c r="M8" i="1"/>
  <c r="K9" i="1"/>
  <c r="M19" i="1" l="1"/>
  <c r="M18" i="1"/>
  <c r="K24" i="1"/>
  <c r="L26" i="1"/>
  <c r="K23" i="1"/>
  <c r="K25" i="1"/>
  <c r="M9" i="1" l="1"/>
  <c r="M27" i="1" s="1"/>
</calcChain>
</file>

<file path=xl/sharedStrings.xml><?xml version="1.0" encoding="utf-8"?>
<sst xmlns="http://schemas.openxmlformats.org/spreadsheetml/2006/main" count="71" uniqueCount="60">
  <si>
    <t>Leistungsverzeichnis / Preisblatt (Teil D) – Rechenhilfe für Bieter</t>
  </si>
  <si>
    <t>Jobcenter Landkreis Esslingen · Vergabe-Nr. 62102/2026/01 · Zustellung von Briefsendungen bis 1.000 Gramm und Paketen sowie Anlieferung von Sendungen aus dem Postfach · Vertragslaufzeit 01.01.2027 – 31.12.2028</t>
  </si>
  <si>
    <t>Rechtsverbindlich ist ausschließlich das unterschriebene Preisblatt in Teil D der Vergabeunterlagen. Diese Datei ist eine Rechenhilfe: Sie übernimmt die Mengen aus Teil D, rechnet die Positions- und Endsummen aus und verhindert Additionsfehler. Bitte übertragen Sie die Ergebnisse anschließend in Teil D und reichen Sie Teil D unterschrieben ein. Ein Ausdruck dieser Datei ersetzt Teil D nicht.</t>
  </si>
  <si>
    <t>Gelb hinterlegte Zellen ausfüllen: Einzelpreise netto je Vertragsjahr (vier Nachkommastellen zulässig) und den Umsatzsteuersatz je Position. Die Spalte USt-Satz ist mit der üblichen Behandlung vorbelegt und bei abweichender Kalkulation zu überschreiben. Alle weiß hinterlegten Zellen rechnen automatisch – bitte nicht überschreiben.</t>
  </si>
  <si>
    <t>Hinweis zur Wertung: Wertungspreis ist die Wertungssumme BRUTTO über 24 Monate (Zeile "Wertungssumme brutto"). Fehlende Preisangaben führen zum Ausschluss des Angebotes. Die Mengen sind Kalkulationsmengen; ein Anspruch auf Abnahme besteht nicht.</t>
  </si>
  <si>
    <t>Pos.</t>
  </si>
  <si>
    <t>Leistungsart</t>
  </si>
  <si>
    <t>Einheit</t>
  </si>
  <si>
    <t>Menge 2027</t>
  </si>
  <si>
    <t>Einzelpreis netto 2027 (EUR)</t>
  </si>
  <si>
    <t>Gesamtpreis netto 2027 (EUR)</t>
  </si>
  <si>
    <t>Menge 2028</t>
  </si>
  <si>
    <t>Einzelpreis netto 2028 (EUR)</t>
  </si>
  <si>
    <t>Gesamtpreis netto 2028 (EUR)</t>
  </si>
  <si>
    <t>USt-Satz</t>
  </si>
  <si>
    <t>Gesamt netto 24 Monate (EUR)</t>
  </si>
  <si>
    <t>Umsatzsteuer (EUR)</t>
  </si>
  <si>
    <t>Gesamt brutto 24 Monate (EUR)</t>
  </si>
  <si>
    <t>1.1</t>
  </si>
  <si>
    <t>Format A – Standardbrief (bis 20 g, bis 5 mm)</t>
  </si>
  <si>
    <t>Stück</t>
  </si>
  <si>
    <t>1.2</t>
  </si>
  <si>
    <t>Format B – Kompaktbrief (bis 50 g, bis 10 mm)</t>
  </si>
  <si>
    <t>1.3</t>
  </si>
  <si>
    <t>Format C – Großbrief (bis 1.000 g, bis 30 mm)</t>
  </si>
  <si>
    <t>1.4</t>
  </si>
  <si>
    <t>Format D – Maxibrief (bis 2.000 g, bis 30 mm)</t>
  </si>
  <si>
    <t>2.1</t>
  </si>
  <si>
    <t>Einschreiben Einwurf (Gesamtpreis inkl. Porto)</t>
  </si>
  <si>
    <t>2.2</t>
  </si>
  <si>
    <t>Einschreiben Übergabe (Gesamtpreis inkl. Porto)</t>
  </si>
  <si>
    <t>2.3</t>
  </si>
  <si>
    <t>Einschreiben Rückschein (Gesamtpreis inkl. Porto)</t>
  </si>
  <si>
    <t>3.1</t>
  </si>
  <si>
    <t>Postzustellungsauftrag (PZA) – Auflieferung bei der DPAG</t>
  </si>
  <si>
    <t>3.2</t>
  </si>
  <si>
    <t>Postzustellungsurkunde (PZU) – Rücklauf an den AG</t>
  </si>
  <si>
    <t>4.1</t>
  </si>
  <si>
    <t>Paket Inland bis 10 kg</t>
  </si>
  <si>
    <t>4.2</t>
  </si>
  <si>
    <t>Paket Inland bis 31,5 kg</t>
  </si>
  <si>
    <t>5.1</t>
  </si>
  <si>
    <t>Auslandssendung (Brief, Mischposition)</t>
  </si>
  <si>
    <t>6.1</t>
  </si>
  <si>
    <t>Postfachservice / Kurierfahrt Postfach 200163</t>
  </si>
  <si>
    <t>Monat</t>
  </si>
  <si>
    <t>Zwischensumme Vertragsjahr 2027 (netto)</t>
  </si>
  <si>
    <t>Zwischensumme Vertragsjahr 2028 (netto)</t>
  </si>
  <si>
    <t>Summe netto über 24 Monate</t>
  </si>
  <si>
    <t>davon umsatzsteuerfreie Positionen (netto) – § 4 Nr. 11b UStG</t>
  </si>
  <si>
    <t>davon umsatzsteuerpflichtige Positionen (netto)</t>
  </si>
  <si>
    <t>Umsatzsteuer auf die umsatzsteuerpflichtigen Positionen</t>
  </si>
  <si>
    <t>Wertungssumme brutto über 24 Monate (= Wertungspreis)</t>
  </si>
  <si>
    <t>Kontrolle: Sind alle Preisfelder ausgefüllt?</t>
  </si>
  <si>
    <t>Die Einzelpreise sind Endpreise. Sie enthalten alle Kosten für Abholung, Beförderung, Vorarbeiten, Frankierung und Zustellung sowie für die Bereitstellung von Behältnissen, statistischer Daten und die Rechnungsstellung (Teil D).</t>
  </si>
  <si>
    <t>Die Preise gelten je Vertragsjahr als Festpreise. Eine Preisanpassungs- oder Preisgleitklausel wird nicht vereinbart (Teil F IV, Teil G Ziffer 2, § 4 des Vertragsentwurfs).</t>
  </si>
  <si>
    <t>Rückfallregelung zu den Positionen 1.3 und 1.4: Verschiebt die Deutsche Post AG die zum 01.01.2027 vorgesehene Formatumstellung, gelten ersatzweise die bis 31.12.2026 geltenden Formatgrenzen. Die angebotenen Einheitspreise gelten unverändert fort.</t>
  </si>
  <si>
    <t>Ort, Datum: ______________________     Firmenstempel / rechtsverbindliche Unterschrift: ______________________</t>
  </si>
  <si>
    <t>„Bleibt die Spalte USt-Satz leer, rechnet diese Datei nach Teil D mit 19 %."</t>
  </si>
  <si>
    <t>Das Angebot ist in Textform nach § 126b BGB abzugeben. Eine eingescannte Unterschrift genügt.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</si>
</sst>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\ %"/>
  </numFmts>
  <fonts count="9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</font>
    <font>
      <b/>
      <sz val="13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C00000"/>
      <name val="Arial"/>
      <charset val="1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333399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/>
    <xf numFmtId="0" fontId="5" fillId="0" borderId="1" xfId="0" applyFont="1" applyBorder="1" applyAlignment="1" applyProtection="1">
      <alignment vertical="center" wrapText="1"/>
    </xf>
    <xf numFmtId="3" fontId="5" fillId="0" borderId="1" xfId="0" applyNumberFormat="1" applyFont="1" applyBorder="1" applyAlignment="1" applyProtection="1"/>
    <xf numFmtId="164" fontId="5" fillId="3" borderId="1" xfId="0" applyNumberFormat="1" applyFont="1" applyFill="1" applyBorder="1" applyAlignment="1" applyProtection="1"/>
    <xf numFmtId="4" fontId="5" fillId="0" borderId="1" xfId="0" applyNumberFormat="1" applyFont="1" applyBorder="1" applyAlignment="1" applyProtection="1"/>
    <xf numFmtId="165" fontId="5" fillId="3" borderId="1" xfId="0" applyNumberFormat="1" applyFont="1" applyFill="1" applyBorder="1" applyAlignment="1" applyProtection="1"/>
    <xf numFmtId="0" fontId="0" fillId="4" borderId="1" xfId="0" applyFill="1" applyBorder="1" applyAlignment="1" applyProtection="1"/>
    <xf numFmtId="0" fontId="6" fillId="4" borderId="1" xfId="0" applyFont="1" applyFill="1" applyBorder="1" applyAlignment="1" applyProtection="1">
      <alignment vertical="center" wrapText="1"/>
    </xf>
    <xf numFmtId="4" fontId="6" fillId="4" borderId="1" xfId="0" applyNumberFormat="1" applyFont="1" applyFill="1" applyBorder="1" applyAlignment="1" applyProtection="1"/>
    <xf numFmtId="0" fontId="5" fillId="4" borderId="1" xfId="0" applyFont="1" applyFill="1" applyBorder="1" applyAlignment="1" applyProtection="1">
      <alignment vertical="center" wrapText="1"/>
    </xf>
    <xf numFmtId="4" fontId="5" fillId="4" borderId="1" xfId="0" applyNumberFormat="1" applyFont="1" applyFill="1" applyBorder="1" applyAlignment="1" applyProtection="1"/>
    <xf numFmtId="0" fontId="0" fillId="5" borderId="1" xfId="0" applyFill="1" applyBorder="1" applyAlignment="1" applyProtection="1"/>
    <xf numFmtId="0" fontId="6" fillId="5" borderId="1" xfId="0" applyFont="1" applyFill="1" applyBorder="1" applyAlignment="1" applyProtection="1">
      <alignment vertical="center" wrapText="1"/>
    </xf>
    <xf numFmtId="4" fontId="6" fillId="5" borderId="1" xfId="0" applyNumberFormat="1" applyFont="1" applyFill="1" applyBorder="1" applyAlignment="1" applyProtection="1"/>
    <xf numFmtId="0" fontId="6" fillId="0" borderId="0" xfId="0" applyFont="1" applyAlignment="1" applyProtection="1"/>
    <xf numFmtId="0" fontId="3" fillId="0" borderId="0" xfId="0" applyFont="1" applyBorder="1" applyAlignment="1" applyProtection="1">
      <alignment vertical="top" wrapText="1"/>
    </xf>
    <xf numFmtId="0" fontId="7" fillId="0" borderId="1" xfId="0" applyFont="1" applyBorder="1" applyAlignment="1" applyProtection="1"/>
    <xf numFmtId="0" fontId="1" fillId="0" borderId="0" xfId="0" applyFont="1"/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tabSelected="1" zoomScaleNormal="100" workbookViewId="0">
      <pane xSplit="2" ySplit="7" topLeftCell="C24" activePane="bottomRight" state="frozen"/>
      <selection pane="topRight" activeCell="C1" sqref="C1"/>
      <selection pane="bottomLeft" activeCell="A8" sqref="A8"/>
      <selection pane="bottomRight" activeCell="B37" sqref="B37"/>
    </sheetView>
  </sheetViews>
  <sheetFormatPr baseColWidth="10" defaultColWidth="8.7109375" defaultRowHeight="15" x14ac:dyDescent="0.25"/>
  <cols>
    <col min="1" max="1" width="8" style="1" customWidth="1"/>
    <col min="2" max="2" width="46" style="1" customWidth="1"/>
    <col min="3" max="3" width="9" style="1" customWidth="1"/>
    <col min="4" max="4" width="11" style="1" customWidth="1"/>
    <col min="5" max="6" width="16" style="1" customWidth="1"/>
    <col min="7" max="7" width="11" style="1" customWidth="1"/>
    <col min="8" max="9" width="16" style="1" customWidth="1"/>
    <col min="10" max="10" width="9" style="1" customWidth="1"/>
    <col min="11" max="11" width="16" style="1" customWidth="1"/>
    <col min="12" max="12" width="14" style="1" customWidth="1"/>
    <col min="13" max="13" width="18" style="1" customWidth="1"/>
  </cols>
  <sheetData>
    <row r="1" spans="1:13" ht="16.5" x14ac:dyDescent="0.25">
      <c r="A1" s="2" t="s">
        <v>0</v>
      </c>
    </row>
    <row r="2" spans="1:13" ht="31.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13" ht="45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4" spans="1:13" ht="31.5" customHeight="1" x14ac:dyDescent="0.25">
      <c r="A4" s="19" t="s">
        <v>3</v>
      </c>
      <c r="B4" s="19"/>
      <c r="C4" s="19"/>
      <c r="D4" s="19"/>
      <c r="E4" s="19"/>
      <c r="F4" s="19"/>
      <c r="G4" s="19"/>
      <c r="H4" s="19"/>
      <c r="I4" s="19"/>
    </row>
    <row r="5" spans="1:13" ht="31.5" customHeight="1" x14ac:dyDescent="0.25">
      <c r="A5" s="19" t="s">
        <v>4</v>
      </c>
      <c r="B5" s="19"/>
      <c r="C5" s="19"/>
      <c r="D5" s="19"/>
      <c r="E5" s="19"/>
      <c r="F5" s="19"/>
      <c r="G5" s="19"/>
      <c r="H5" s="19"/>
      <c r="I5" s="19"/>
    </row>
    <row r="7" spans="1:13" ht="45.75" customHeight="1" x14ac:dyDescent="0.25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</row>
    <row r="8" spans="1:13" x14ac:dyDescent="0.25">
      <c r="A8" s="4" t="s">
        <v>18</v>
      </c>
      <c r="B8" s="5" t="s">
        <v>19</v>
      </c>
      <c r="C8" s="4" t="s">
        <v>20</v>
      </c>
      <c r="D8" s="6">
        <v>61500</v>
      </c>
      <c r="E8" s="7"/>
      <c r="F8" s="8" t="str">
        <f t="shared" ref="F8:F20" si="0">IF(E8="","",D8*E8)</f>
        <v/>
      </c>
      <c r="G8" s="6">
        <v>61500</v>
      </c>
      <c r="H8" s="7"/>
      <c r="I8" s="8" t="str">
        <f t="shared" ref="I8:I20" si="1">IF(H8="","",G8*H8)</f>
        <v/>
      </c>
      <c r="J8" s="9">
        <v>0.19</v>
      </c>
      <c r="K8" s="8" t="str">
        <f t="shared" ref="K8:K20" si="2">IF(AND(F8="",I8=""),"",N(F8)+N(I8))</f>
        <v/>
      </c>
      <c r="L8" s="8" t="str">
        <f>IF(K8="","",ROUND(K8*IF(J8="",0.19,J8),2))</f>
        <v/>
      </c>
      <c r="M8" s="8" t="str">
        <f t="shared" ref="M8:M20" si="3">IF(K8="","",K8+N(L8))</f>
        <v/>
      </c>
    </row>
    <row r="9" spans="1:13" x14ac:dyDescent="0.25">
      <c r="A9" s="4" t="s">
        <v>21</v>
      </c>
      <c r="B9" s="5" t="s">
        <v>22</v>
      </c>
      <c r="C9" s="4" t="s">
        <v>20</v>
      </c>
      <c r="D9" s="6">
        <v>2700</v>
      </c>
      <c r="E9" s="7"/>
      <c r="F9" s="8" t="str">
        <f t="shared" si="0"/>
        <v/>
      </c>
      <c r="G9" s="6">
        <v>2700</v>
      </c>
      <c r="H9" s="7"/>
      <c r="I9" s="8" t="str">
        <f t="shared" si="1"/>
        <v/>
      </c>
      <c r="J9" s="9">
        <v>0.19</v>
      </c>
      <c r="K9" s="8" t="str">
        <f t="shared" si="2"/>
        <v/>
      </c>
      <c r="L9" s="8" t="str">
        <f t="shared" ref="L9:L20" si="4">IF(K9="","",ROUND(K9*IF(J9="",0.19,J9),2))</f>
        <v/>
      </c>
      <c r="M9" s="8" t="str">
        <f t="shared" si="3"/>
        <v/>
      </c>
    </row>
    <row r="10" spans="1:13" x14ac:dyDescent="0.25">
      <c r="A10" s="4" t="s">
        <v>23</v>
      </c>
      <c r="B10" s="5" t="s">
        <v>24</v>
      </c>
      <c r="C10" s="4" t="s">
        <v>20</v>
      </c>
      <c r="D10" s="6">
        <v>27000</v>
      </c>
      <c r="E10" s="7"/>
      <c r="F10" s="8" t="str">
        <f t="shared" si="0"/>
        <v/>
      </c>
      <c r="G10" s="6">
        <v>27000</v>
      </c>
      <c r="H10" s="7"/>
      <c r="I10" s="8" t="str">
        <f t="shared" si="1"/>
        <v/>
      </c>
      <c r="J10" s="9">
        <v>0.19</v>
      </c>
      <c r="K10" s="8" t="str">
        <f t="shared" si="2"/>
        <v/>
      </c>
      <c r="L10" s="8" t="str">
        <f t="shared" si="4"/>
        <v/>
      </c>
      <c r="M10" s="8" t="str">
        <f t="shared" si="3"/>
        <v/>
      </c>
    </row>
    <row r="11" spans="1:13" x14ac:dyDescent="0.25">
      <c r="A11" s="4" t="s">
        <v>25</v>
      </c>
      <c r="B11" s="5" t="s">
        <v>26</v>
      </c>
      <c r="C11" s="4" t="s">
        <v>20</v>
      </c>
      <c r="D11" s="6">
        <v>75</v>
      </c>
      <c r="E11" s="7"/>
      <c r="F11" s="8" t="str">
        <f t="shared" si="0"/>
        <v/>
      </c>
      <c r="G11" s="6">
        <v>75</v>
      </c>
      <c r="H11" s="7"/>
      <c r="I11" s="8" t="str">
        <f t="shared" si="1"/>
        <v/>
      </c>
      <c r="J11" s="9">
        <v>0.19</v>
      </c>
      <c r="K11" s="8" t="str">
        <f t="shared" si="2"/>
        <v/>
      </c>
      <c r="L11" s="8" t="str">
        <f t="shared" si="4"/>
        <v/>
      </c>
      <c r="M11" s="8" t="str">
        <f t="shared" si="3"/>
        <v/>
      </c>
    </row>
    <row r="12" spans="1:13" x14ac:dyDescent="0.25">
      <c r="A12" s="4" t="s">
        <v>27</v>
      </c>
      <c r="B12" s="5" t="s">
        <v>28</v>
      </c>
      <c r="C12" s="4" t="s">
        <v>20</v>
      </c>
      <c r="D12" s="6">
        <v>110</v>
      </c>
      <c r="E12" s="7"/>
      <c r="F12" s="8" t="str">
        <f t="shared" si="0"/>
        <v/>
      </c>
      <c r="G12" s="6">
        <v>110</v>
      </c>
      <c r="H12" s="7"/>
      <c r="I12" s="8" t="str">
        <f t="shared" si="1"/>
        <v/>
      </c>
      <c r="J12" s="9">
        <v>0</v>
      </c>
      <c r="K12" s="8" t="str">
        <f t="shared" si="2"/>
        <v/>
      </c>
      <c r="L12" s="8" t="str">
        <f t="shared" si="4"/>
        <v/>
      </c>
      <c r="M12" s="8" t="str">
        <f t="shared" si="3"/>
        <v/>
      </c>
    </row>
    <row r="13" spans="1:13" x14ac:dyDescent="0.25">
      <c r="A13" s="4" t="s">
        <v>29</v>
      </c>
      <c r="B13" s="5" t="s">
        <v>30</v>
      </c>
      <c r="C13" s="4" t="s">
        <v>20</v>
      </c>
      <c r="D13" s="6">
        <v>5</v>
      </c>
      <c r="E13" s="7"/>
      <c r="F13" s="8" t="str">
        <f t="shared" si="0"/>
        <v/>
      </c>
      <c r="G13" s="6">
        <v>5</v>
      </c>
      <c r="H13" s="7"/>
      <c r="I13" s="8" t="str">
        <f t="shared" si="1"/>
        <v/>
      </c>
      <c r="J13" s="9">
        <v>0</v>
      </c>
      <c r="K13" s="8" t="str">
        <f t="shared" si="2"/>
        <v/>
      </c>
      <c r="L13" s="8" t="str">
        <f t="shared" si="4"/>
        <v/>
      </c>
      <c r="M13" s="8" t="str">
        <f t="shared" si="3"/>
        <v/>
      </c>
    </row>
    <row r="14" spans="1:13" x14ac:dyDescent="0.25">
      <c r="A14" s="4" t="s">
        <v>31</v>
      </c>
      <c r="B14" s="5" t="s">
        <v>32</v>
      </c>
      <c r="C14" s="4" t="s">
        <v>20</v>
      </c>
      <c r="D14" s="6">
        <v>12</v>
      </c>
      <c r="E14" s="7"/>
      <c r="F14" s="8" t="str">
        <f t="shared" si="0"/>
        <v/>
      </c>
      <c r="G14" s="6">
        <v>12</v>
      </c>
      <c r="H14" s="7"/>
      <c r="I14" s="8" t="str">
        <f t="shared" si="1"/>
        <v/>
      </c>
      <c r="J14" s="9">
        <v>0</v>
      </c>
      <c r="K14" s="8" t="str">
        <f t="shared" si="2"/>
        <v/>
      </c>
      <c r="L14" s="8" t="str">
        <f t="shared" si="4"/>
        <v/>
      </c>
      <c r="M14" s="8" t="str">
        <f t="shared" si="3"/>
        <v/>
      </c>
    </row>
    <row r="15" spans="1:13" ht="25.5" x14ac:dyDescent="0.25">
      <c r="A15" s="4" t="s">
        <v>33</v>
      </c>
      <c r="B15" s="5" t="s">
        <v>34</v>
      </c>
      <c r="C15" s="4" t="s">
        <v>20</v>
      </c>
      <c r="D15" s="6">
        <v>390</v>
      </c>
      <c r="E15" s="7"/>
      <c r="F15" s="8" t="str">
        <f t="shared" si="0"/>
        <v/>
      </c>
      <c r="G15" s="6">
        <v>390</v>
      </c>
      <c r="H15" s="7"/>
      <c r="I15" s="8" t="str">
        <f t="shared" si="1"/>
        <v/>
      </c>
      <c r="J15" s="9">
        <v>0.19</v>
      </c>
      <c r="K15" s="8" t="str">
        <f t="shared" si="2"/>
        <v/>
      </c>
      <c r="L15" s="8" t="str">
        <f t="shared" si="4"/>
        <v/>
      </c>
      <c r="M15" s="8" t="str">
        <f t="shared" si="3"/>
        <v/>
      </c>
    </row>
    <row r="16" spans="1:13" x14ac:dyDescent="0.25">
      <c r="A16" s="4" t="s">
        <v>35</v>
      </c>
      <c r="B16" s="5" t="s">
        <v>36</v>
      </c>
      <c r="C16" s="4" t="s">
        <v>20</v>
      </c>
      <c r="D16" s="6">
        <v>120</v>
      </c>
      <c r="E16" s="7"/>
      <c r="F16" s="8" t="str">
        <f t="shared" si="0"/>
        <v/>
      </c>
      <c r="G16" s="6">
        <v>120</v>
      </c>
      <c r="H16" s="7"/>
      <c r="I16" s="8" t="str">
        <f t="shared" si="1"/>
        <v/>
      </c>
      <c r="J16" s="9">
        <v>0</v>
      </c>
      <c r="K16" s="8" t="str">
        <f t="shared" si="2"/>
        <v/>
      </c>
      <c r="L16" s="8" t="str">
        <f t="shared" si="4"/>
        <v/>
      </c>
      <c r="M16" s="8" t="str">
        <f t="shared" si="3"/>
        <v/>
      </c>
    </row>
    <row r="17" spans="1:13" x14ac:dyDescent="0.25">
      <c r="A17" s="4" t="s">
        <v>37</v>
      </c>
      <c r="B17" s="5" t="s">
        <v>38</v>
      </c>
      <c r="C17" s="4" t="s">
        <v>20</v>
      </c>
      <c r="D17" s="6">
        <v>35</v>
      </c>
      <c r="E17" s="7"/>
      <c r="F17" s="8" t="str">
        <f t="shared" si="0"/>
        <v/>
      </c>
      <c r="G17" s="6">
        <v>35</v>
      </c>
      <c r="H17" s="7"/>
      <c r="I17" s="8" t="str">
        <f t="shared" si="1"/>
        <v/>
      </c>
      <c r="J17" s="9">
        <v>0.19</v>
      </c>
      <c r="K17" s="8" t="str">
        <f t="shared" si="2"/>
        <v/>
      </c>
      <c r="L17" s="8" t="str">
        <f t="shared" si="4"/>
        <v/>
      </c>
      <c r="M17" s="8" t="str">
        <f t="shared" si="3"/>
        <v/>
      </c>
    </row>
    <row r="18" spans="1:13" x14ac:dyDescent="0.25">
      <c r="A18" s="4" t="s">
        <v>39</v>
      </c>
      <c r="B18" s="5" t="s">
        <v>40</v>
      </c>
      <c r="C18" s="4" t="s">
        <v>20</v>
      </c>
      <c r="D18" s="6">
        <v>5</v>
      </c>
      <c r="E18" s="7"/>
      <c r="F18" s="8" t="str">
        <f t="shared" si="0"/>
        <v/>
      </c>
      <c r="G18" s="6">
        <v>5</v>
      </c>
      <c r="H18" s="7"/>
      <c r="I18" s="8" t="str">
        <f t="shared" si="1"/>
        <v/>
      </c>
      <c r="J18" s="9">
        <v>0.19</v>
      </c>
      <c r="K18" s="8" t="str">
        <f t="shared" si="2"/>
        <v/>
      </c>
      <c r="L18" s="8" t="str">
        <f t="shared" si="4"/>
        <v/>
      </c>
      <c r="M18" s="8" t="str">
        <f t="shared" si="3"/>
        <v/>
      </c>
    </row>
    <row r="19" spans="1:13" x14ac:dyDescent="0.25">
      <c r="A19" s="4" t="s">
        <v>41</v>
      </c>
      <c r="B19" s="5" t="s">
        <v>42</v>
      </c>
      <c r="C19" s="4" t="s">
        <v>20</v>
      </c>
      <c r="D19" s="6">
        <v>55</v>
      </c>
      <c r="E19" s="7"/>
      <c r="F19" s="8" t="str">
        <f t="shared" si="0"/>
        <v/>
      </c>
      <c r="G19" s="6">
        <v>55</v>
      </c>
      <c r="H19" s="7"/>
      <c r="I19" s="8" t="str">
        <f t="shared" si="1"/>
        <v/>
      </c>
      <c r="J19" s="9">
        <v>0.19</v>
      </c>
      <c r="K19" s="8" t="str">
        <f t="shared" si="2"/>
        <v/>
      </c>
      <c r="L19" s="8" t="str">
        <f t="shared" si="4"/>
        <v/>
      </c>
      <c r="M19" s="8" t="str">
        <f t="shared" si="3"/>
        <v/>
      </c>
    </row>
    <row r="20" spans="1:13" x14ac:dyDescent="0.25">
      <c r="A20" s="4" t="s">
        <v>43</v>
      </c>
      <c r="B20" s="5" t="s">
        <v>44</v>
      </c>
      <c r="C20" s="4" t="s">
        <v>45</v>
      </c>
      <c r="D20" s="6">
        <v>12</v>
      </c>
      <c r="E20" s="7"/>
      <c r="F20" s="8" t="str">
        <f t="shared" si="0"/>
        <v/>
      </c>
      <c r="G20" s="6">
        <v>12</v>
      </c>
      <c r="H20" s="7"/>
      <c r="I20" s="8" t="str">
        <f t="shared" si="1"/>
        <v/>
      </c>
      <c r="J20" s="9">
        <v>0.19</v>
      </c>
      <c r="K20" s="8" t="str">
        <f t="shared" si="2"/>
        <v/>
      </c>
      <c r="L20" s="8" t="str">
        <f t="shared" si="4"/>
        <v/>
      </c>
      <c r="M20" s="8" t="str">
        <f t="shared" si="3"/>
        <v/>
      </c>
    </row>
    <row r="21" spans="1:13" x14ac:dyDescent="0.25">
      <c r="A21" s="10"/>
      <c r="B21" s="11" t="s">
        <v>46</v>
      </c>
      <c r="C21" s="10"/>
      <c r="D21" s="10"/>
      <c r="E21" s="10"/>
      <c r="F21" s="12" t="str">
        <f>IF(COUNT(F8:F20)=0,"",SUM(F8:F20))</f>
        <v/>
      </c>
      <c r="G21" s="10"/>
      <c r="H21" s="10"/>
      <c r="I21" s="10"/>
      <c r="J21" s="10"/>
      <c r="K21" s="10"/>
      <c r="L21" s="10"/>
      <c r="M21" s="10"/>
    </row>
    <row r="22" spans="1:13" x14ac:dyDescent="0.25">
      <c r="A22" s="10"/>
      <c r="B22" s="11" t="s">
        <v>47</v>
      </c>
      <c r="C22" s="10"/>
      <c r="D22" s="10"/>
      <c r="E22" s="10"/>
      <c r="F22" s="10"/>
      <c r="G22" s="10"/>
      <c r="H22" s="10"/>
      <c r="I22" s="12" t="str">
        <f>IF(COUNT(I8:I20)=0,"",SUM(I8:I20))</f>
        <v/>
      </c>
      <c r="J22" s="10"/>
      <c r="K22" s="10"/>
      <c r="L22" s="10"/>
      <c r="M22" s="10"/>
    </row>
    <row r="23" spans="1:13" x14ac:dyDescent="0.25">
      <c r="A23" s="10"/>
      <c r="B23" s="11" t="s">
        <v>48</v>
      </c>
      <c r="C23" s="10"/>
      <c r="D23" s="10"/>
      <c r="E23" s="10"/>
      <c r="F23" s="10"/>
      <c r="G23" s="10"/>
      <c r="H23" s="10"/>
      <c r="I23" s="10"/>
      <c r="J23" s="10"/>
      <c r="K23" s="12" t="str">
        <f>IF(COUNT(K8:K20)=0,"",SUM(K8:K20))</f>
        <v/>
      </c>
      <c r="L23" s="10"/>
      <c r="M23" s="10"/>
    </row>
    <row r="24" spans="1:13" ht="25.5" x14ac:dyDescent="0.25">
      <c r="A24" s="10"/>
      <c r="B24" s="13" t="s">
        <v>49</v>
      </c>
      <c r="C24" s="10"/>
      <c r="D24" s="10"/>
      <c r="E24" s="10"/>
      <c r="F24" s="10"/>
      <c r="G24" s="10"/>
      <c r="H24" s="10"/>
      <c r="I24" s="10"/>
      <c r="J24" s="10"/>
      <c r="K24" s="14" t="str">
        <f>IF(COUNT(K8:K20)=0,"",SUMIF(J8:J20,0,K8:K20))</f>
        <v/>
      </c>
      <c r="L24" s="10"/>
      <c r="M24" s="10"/>
    </row>
    <row r="25" spans="1:13" x14ac:dyDescent="0.25">
      <c r="A25" s="10"/>
      <c r="B25" s="13" t="s">
        <v>50</v>
      </c>
      <c r="C25" s="10"/>
      <c r="D25" s="10"/>
      <c r="E25" s="10"/>
      <c r="F25" s="10"/>
      <c r="G25" s="10"/>
      <c r="H25" s="10"/>
      <c r="I25" s="10"/>
      <c r="J25" s="10"/>
      <c r="K25" s="14" t="str">
        <f>IF(COUNT(K8:K20)=0,"",SUMIF(J8:J20,"&gt;0",K8:K20))</f>
        <v/>
      </c>
      <c r="L25" s="10"/>
      <c r="M25" s="10"/>
    </row>
    <row r="26" spans="1:13" ht="25.5" x14ac:dyDescent="0.25">
      <c r="A26" s="10"/>
      <c r="B26" s="11" t="s">
        <v>51</v>
      </c>
      <c r="C26" s="10"/>
      <c r="D26" s="10"/>
      <c r="E26" s="10"/>
      <c r="F26" s="10"/>
      <c r="G26" s="10"/>
      <c r="H26" s="10"/>
      <c r="I26" s="10"/>
      <c r="J26" s="10"/>
      <c r="K26" s="10"/>
      <c r="L26" s="12" t="str">
        <f>IF(COUNT(L8:L20)=0,"",SUM(L8:L20))</f>
        <v/>
      </c>
      <c r="M26" s="10"/>
    </row>
    <row r="27" spans="1:13" ht="21.75" customHeight="1" x14ac:dyDescent="0.25">
      <c r="A27" s="15"/>
      <c r="B27" s="16" t="s">
        <v>52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 t="str">
        <f>IF(COUNT(M8:M20)=0,"",SUM(M8:M20))</f>
        <v/>
      </c>
    </row>
    <row r="28" spans="1:13" x14ac:dyDescent="0.25">
      <c r="J28" s="1" t="s">
        <v>58</v>
      </c>
    </row>
    <row r="29" spans="1:13" x14ac:dyDescent="0.25">
      <c r="A29" s="18" t="s">
        <v>53</v>
      </c>
      <c r="E29" s="20" t="str">
        <f>IF(COUNT(E8:E20)+COUNT(H8:H20)=26,"vollständig","UNVOLLSTÄNDIG – fehlende Preisangaben führen zum Ausschluss")</f>
        <v>UNVOLLSTÄNDIG – fehlende Preisangaben führen zum Ausschluss</v>
      </c>
      <c r="F29" s="20"/>
      <c r="G29" s="20"/>
      <c r="H29" s="20"/>
      <c r="I29" s="20"/>
    </row>
    <row r="31" spans="1:13" ht="25.5" customHeight="1" x14ac:dyDescent="0.25">
      <c r="A31" s="19" t="s">
        <v>54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ht="25.5" customHeight="1" x14ac:dyDescent="0.25">
      <c r="A32" s="19" t="s">
        <v>55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ht="25.5" customHeight="1" x14ac:dyDescent="0.25">
      <c r="A33" s="19" t="s">
        <v>56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ht="25.5" customHeight="1" x14ac:dyDescent="0.25">
      <c r="A34" s="19" t="s">
        <v>57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x14ac:dyDescent="0.25">
      <c r="A35" s="22" t="s">
        <v>59</v>
      </c>
      <c r="B35" s="21"/>
    </row>
  </sheetData>
  <mergeCells count="9">
    <mergeCell ref="A31:M31"/>
    <mergeCell ref="A32:M32"/>
    <mergeCell ref="A33:M33"/>
    <mergeCell ref="A34:M34"/>
    <mergeCell ref="A2:I2"/>
    <mergeCell ref="A3:I3"/>
    <mergeCell ref="A4:I4"/>
    <mergeCell ref="A5:I5"/>
    <mergeCell ref="E29:I29"/>
  </mergeCell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 Teil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Buschatz Anton</cp:lastModifiedBy>
  <cp:revision>0</cp:revision>
  <dcterms:created xsi:type="dcterms:W3CDTF">2026-07-28T19:29:54Z</dcterms:created>
  <dcterms:modified xsi:type="dcterms:W3CDTF">2026-08-04T12:00:31Z</dcterms:modified>
</cp:coreProperties>
</file>